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20 IFREMER\DOCUMENT ETUDE ELEF\DCE DU 18.12.2025\DPGF\"/>
    </mc:Choice>
  </mc:AlternateContent>
  <xr:revisionPtr revIDLastSave="0" documentId="13_ncr:1_{74AEC532-B613-4626-B486-038E903AEC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4 METALLERIE" sheetId="1" r:id="rId1"/>
  </sheets>
  <definedNames>
    <definedName name="_xlnm.Print_Titles" localSheetId="0">'Lot N°04 METALLERIE'!$1:$2</definedName>
    <definedName name="_xlnm.Print_Area" localSheetId="0">'Lot N°04 METALLERIE'!$A$1:$F$72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2" i="1" s="1"/>
  <c r="F18" i="1"/>
  <c r="F22" i="1"/>
  <c r="F26" i="1"/>
  <c r="F29" i="1"/>
  <c r="F34" i="1"/>
  <c r="F49" i="1" s="1"/>
  <c r="F37" i="1"/>
  <c r="F40" i="1"/>
  <c r="F44" i="1"/>
  <c r="F48" i="1"/>
  <c r="F53" i="1"/>
  <c r="F57" i="1"/>
  <c r="F60" i="1"/>
  <c r="F64" i="1" s="1"/>
  <c r="F65" i="1" s="1"/>
  <c r="B70" i="1"/>
  <c r="F13" i="1" l="1"/>
  <c r="F69" i="1"/>
  <c r="F70" i="1" l="1"/>
  <c r="F71" i="1"/>
</calcChain>
</file>

<file path=xl/sharedStrings.xml><?xml version="1.0" encoding="utf-8"?>
<sst xmlns="http://schemas.openxmlformats.org/spreadsheetml/2006/main" count="130" uniqueCount="130">
  <si>
    <t>U</t>
  </si>
  <si>
    <t>Qté Entreprise</t>
  </si>
  <si>
    <t>Prix en €</t>
  </si>
  <si>
    <t>Total en €</t>
  </si>
  <si>
    <t>METALLERIE</t>
  </si>
  <si>
    <t>CH2</t>
  </si>
  <si>
    <t>221</t>
  </si>
  <si>
    <t>2</t>
  </si>
  <si>
    <t>PORTES METALLIQUES</t>
  </si>
  <si>
    <t>CH3</t>
  </si>
  <si>
    <t>2.1</t>
  </si>
  <si>
    <t>PORTES ISSUES DE SECOURS</t>
  </si>
  <si>
    <t>CH4</t>
  </si>
  <si>
    <t>2.1.1</t>
  </si>
  <si>
    <t>Portes isolées</t>
  </si>
  <si>
    <t>CH5</t>
  </si>
  <si>
    <t xml:space="preserve">2.1.1.1 </t>
  </si>
  <si>
    <t>Porte simple vantail - Passage utile 0.90 x 2,03 m ht - EI 30</t>
  </si>
  <si>
    <t>U</t>
  </si>
  <si>
    <t>ART</t>
  </si>
  <si>
    <t>000-B301</t>
  </si>
  <si>
    <t>Localisation :</t>
  </si>
  <si>
    <t>Porte IS donnant sur l'extérieur dans SAS créé</t>
  </si>
  <si>
    <t>Total PORTES ISSUES DE SECOURS</t>
  </si>
  <si>
    <t>STOT</t>
  </si>
  <si>
    <t>Total PORTES METALLIQUES</t>
  </si>
  <si>
    <t>STOT</t>
  </si>
  <si>
    <t>3</t>
  </si>
  <si>
    <t>GARDE-CORPS ET MAINS COURANTES</t>
  </si>
  <si>
    <t>CH3</t>
  </si>
  <si>
    <t>3.1</t>
  </si>
  <si>
    <t>GARDE-CORPS INTERIEURS</t>
  </si>
  <si>
    <t>CH4</t>
  </si>
  <si>
    <t>3.1.1</t>
  </si>
  <si>
    <t>Avec barreaudage</t>
  </si>
  <si>
    <t>CH5</t>
  </si>
  <si>
    <t xml:space="preserve">3.1.1.1 </t>
  </si>
  <si>
    <t>Garde-corps rampants - barreaudage horizontal</t>
  </si>
  <si>
    <t>ML</t>
  </si>
  <si>
    <t>ART</t>
  </si>
  <si>
    <t>001-F362</t>
  </si>
  <si>
    <t>Localisation :</t>
  </si>
  <si>
    <t>A droit des escaliers d'accès à la scène suivant plan</t>
  </si>
  <si>
    <t>Total GARDE-CORPS INTERIEURS</t>
  </si>
  <si>
    <t>STOT</t>
  </si>
  <si>
    <t>3.2</t>
  </si>
  <si>
    <t>GARDE-CORPS EXTERIEURS</t>
  </si>
  <si>
    <t>CH4</t>
  </si>
  <si>
    <t>3.2.1</t>
  </si>
  <si>
    <t>Garde-corps</t>
  </si>
  <si>
    <t>CH5</t>
  </si>
  <si>
    <t xml:space="preserve">3.2.1.1 </t>
  </si>
  <si>
    <t>Garde-corps métalliques à UNE  lisse horizontale extérieur  - Hauteur 1.00 m</t>
  </si>
  <si>
    <t>ML</t>
  </si>
  <si>
    <t>ART</t>
  </si>
  <si>
    <t>001-F426</t>
  </si>
  <si>
    <t>Localisation :</t>
  </si>
  <si>
    <t>Sur  l'escalier BA créé</t>
  </si>
  <si>
    <t xml:space="preserve">3.2.1.2 </t>
  </si>
  <si>
    <t>Garde-corps métalliques à lisses horizontales extérieur  - Hauteur 1.00 m</t>
  </si>
  <si>
    <t>ML</t>
  </si>
  <si>
    <t>ART</t>
  </si>
  <si>
    <t>001-E397</t>
  </si>
  <si>
    <t>Localisation :</t>
  </si>
  <si>
    <t>Au droit des rampes extérieures suivant plan</t>
  </si>
  <si>
    <t>Sur le mur de soutennement existant au droit de l'escalier BA créé</t>
  </si>
  <si>
    <t>Total GARDE-CORPS EXTERIEURS</t>
  </si>
  <si>
    <t>STOT</t>
  </si>
  <si>
    <t>3.3</t>
  </si>
  <si>
    <t>MAINS COURANTES</t>
  </si>
  <si>
    <t>CH4</t>
  </si>
  <si>
    <t xml:space="preserve">3.3.1 </t>
  </si>
  <si>
    <t>Mains courantes acier laqué -  INTERIEUR</t>
  </si>
  <si>
    <t>ML</t>
  </si>
  <si>
    <t>ART</t>
  </si>
  <si>
    <t>001-F422</t>
  </si>
  <si>
    <t>Localisation :</t>
  </si>
  <si>
    <t>Intérieure: Au droit des 2 escaliers d'accès à l'estrade. Fixées sur les parois en briques</t>
  </si>
  <si>
    <t xml:space="preserve">3.3.2 </t>
  </si>
  <si>
    <t>Mains courantes acier laqué - EXTERIEUR</t>
  </si>
  <si>
    <t>ML</t>
  </si>
  <si>
    <t>ART</t>
  </si>
  <si>
    <t>000-B334</t>
  </si>
  <si>
    <t>Localisation :</t>
  </si>
  <si>
    <t>Extérieure: Marche d'accès à l'entrée principale. Fixées sur le mur de soutennement</t>
  </si>
  <si>
    <t xml:space="preserve">3.3.3 </t>
  </si>
  <si>
    <t>Mains courantes acier laqué sur potelets -  EXTERIEUR</t>
  </si>
  <si>
    <t>ML</t>
  </si>
  <si>
    <t>ART</t>
  </si>
  <si>
    <t>001-F423</t>
  </si>
  <si>
    <t>Localisation :</t>
  </si>
  <si>
    <t>Extérieure: suivant plan sur parois en BA</t>
  </si>
  <si>
    <t>Total MAINS COURANTES</t>
  </si>
  <si>
    <t>STOT</t>
  </si>
  <si>
    <t>Total GARDE-CORPS ET MAINS COURANTES</t>
  </si>
  <si>
    <t>STOT</t>
  </si>
  <si>
    <t>4</t>
  </si>
  <si>
    <t>OUVRAGES DIVERS</t>
  </si>
  <si>
    <t>CH3</t>
  </si>
  <si>
    <t>4.1</t>
  </si>
  <si>
    <t>PLANCHER TECHNIQUE ESTRADE</t>
  </si>
  <si>
    <t>CH4</t>
  </si>
  <si>
    <t xml:space="preserve">4.1.1 </t>
  </si>
  <si>
    <t>Estrade bois à structure métallique – amphithéâtre</t>
  </si>
  <si>
    <t>ENS</t>
  </si>
  <si>
    <t>ART</t>
  </si>
  <si>
    <t>001-F204</t>
  </si>
  <si>
    <t>Localisation :</t>
  </si>
  <si>
    <t>Extension de la scène suivant plan</t>
  </si>
  <si>
    <t>Total PLANCHER TECHNIQUE ESTRADE</t>
  </si>
  <si>
    <t>STOT</t>
  </si>
  <si>
    <t>4.2</t>
  </si>
  <si>
    <t>ENSEIGNE</t>
  </si>
  <si>
    <t>CH4</t>
  </si>
  <si>
    <t xml:space="preserve">4.2.1 </t>
  </si>
  <si>
    <t>Enseigne extérieure en acier laqué – double paroi avec découpe du texte</t>
  </si>
  <si>
    <t>ENS</t>
  </si>
  <si>
    <t>ART</t>
  </si>
  <si>
    <t>001-F425</t>
  </si>
  <si>
    <t>Localisation :</t>
  </si>
  <si>
    <t>Enseigne extérieure</t>
  </si>
  <si>
    <t>Total ENSEIGNE</t>
  </si>
  <si>
    <t>STOT</t>
  </si>
  <si>
    <t>Total OUVRAGES DIVERS</t>
  </si>
  <si>
    <t>STOT</t>
  </si>
  <si>
    <t>Montant HT du Lot N°04 METALLERIE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</si>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</sst>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0033C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5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2" fillId="3" borderId="2" xfId="1" applyFont="1" applyFill="1" applyBorder="1">
      <alignment horizontal="left" vertical="top" wrapText="1"/>
    </xf>
    <xf numFmtId="0" fontId="3" fillId="0" borderId="15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1" xfId="1" applyFont="1" applyFill="1" applyBorder="1">
      <alignment horizontal="left" vertical="top" wrapText="1"/>
    </xf>
    <xf numFmtId="0" fontId="5" fillId="2" borderId="13" xfId="10" applyBorder="1">
      <alignment horizontal="left" vertical="top" wrapText="1"/>
    </xf>
    <xf numFmtId="0" fontId="22" fillId="3" borderId="11" xfId="1" applyFont="1" applyFill="1" applyBorder="1">
      <alignment horizontal="left" vertical="top" wrapText="1"/>
    </xf>
    <xf numFmtId="0" fontId="5" fillId="0" borderId="13" xfId="14" applyFill="1" applyBorder="1">
      <alignment horizontal="left" vertical="top" wrapText="1"/>
    </xf>
    <xf numFmtId="0" fontId="22" fillId="3" borderId="7" xfId="1" applyFont="1" applyFill="1" applyBorder="1">
      <alignment horizontal="left" vertical="top" wrapText="1"/>
    </xf>
    <xf numFmtId="0" fontId="5" fillId="0" borderId="9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9" fillId="0" borderId="16" xfId="26" applyFill="1" applyBorder="1">
      <alignment horizontal="left" vertical="top" wrapText="1"/>
    </xf>
    <xf numFmtId="0" fontId="0" fillId="0" borderId="8" xfId="0" applyFill="1" applyBorder="1" applyAlignment="1" applyProtection="1">
      <alignment horizontal="left" vertical="top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3" fillId="0" borderId="17" xfId="0" applyFont="1" applyFill="1" applyBorder="1" applyAlignment="1">
      <alignment horizontal="left" vertical="top" wrapText="1"/>
    </xf>
    <xf numFmtId="0" fontId="13" fillId="0" borderId="16" xfId="35" applyFill="1" applyBorder="1">
      <alignment horizontal="left" vertical="top" wrapText="1"/>
    </xf>
    <xf numFmtId="0" fontId="16" fillId="0" borderId="16" xfId="38" applyFill="1" applyBorder="1">
      <alignment horizontal="left" vertical="top" wrapText="1"/>
    </xf>
    <xf numFmtId="0" fontId="23" fillId="0" borderId="2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2" fillId="0" borderId="11" xfId="17" applyFont="1" applyFill="1" applyBorder="1">
      <alignment horizontal="left" vertical="top" wrapText="1"/>
    </xf>
    <xf numFmtId="0" fontId="8" fillId="0" borderId="13" xfId="17" applyFill="1" applyBorder="1">
      <alignment horizontal="left" vertical="top" wrapText="1"/>
    </xf>
    <xf numFmtId="164" fontId="0" fillId="0" borderId="3" xfId="0" applyNumberFormat="1" applyFill="1" applyBorder="1" applyAlignment="1">
      <alignment horizontal="right" vertical="top" wrapText="1"/>
    </xf>
    <xf numFmtId="0" fontId="22" fillId="2" borderId="11" xfId="13" applyFont="1" applyBorder="1">
      <alignment horizontal="left" vertical="top" wrapText="1"/>
    </xf>
    <xf numFmtId="0" fontId="5" fillId="2" borderId="13" xfId="13" applyBorder="1">
      <alignment horizontal="left" vertical="top" wrapText="1"/>
    </xf>
    <xf numFmtId="164" fontId="0" fillId="0" borderId="10" xfId="0" applyNumberFormat="1" applyFill="1" applyBorder="1" applyAlignment="1">
      <alignment horizontal="right" vertical="top" wrapText="1"/>
    </xf>
    <xf numFmtId="0" fontId="0" fillId="0" borderId="12" xfId="0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1" fillId="0" borderId="7" xfId="1" applyFill="1" applyBorder="1">
      <alignment horizontal="left" vertical="top" wrapText="1"/>
    </xf>
    <xf numFmtId="0" fontId="9" fillId="0" borderId="9" xfId="26" applyFill="1" applyBorder="1">
      <alignment horizontal="left" vertical="top" wrapText="1"/>
    </xf>
    <xf numFmtId="0" fontId="23" fillId="0" borderId="7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144000</xdr:colOff>
      <xdr:row>0</xdr:row>
      <xdr:rowOff>78261</xdr:rowOff>
    </xdr:from>
    <xdr:to>
      <xdr:col>4</xdr:col>
      <xdr:colOff>324000</xdr:colOff>
      <xdr:row>0</xdr:row>
      <xdr:rowOff>813913</xdr:rowOff>
    </xdr:to>
    <xdr:sp macro="" textlink="">
      <xdr:nvSpPr>
        <xdr:cNvPr id="3" name="Forme1"/>
        <xdr:cNvSpPr/>
      </xdr:nvSpPr>
      <xdr:spPr>
        <a:xfrm>
          <a:off x="798261" y="78261"/>
          <a:ext cx="4351304" cy="73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REHABILITATION DE L'AMPHITHEATRE TROADEC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Rue de l'Île d'Yeu BP 21105 Cedex 3 - 44311 - Nantes</a:t>
          </a:r>
        </a:p>
        <a:p>
          <a:pPr algn="l"/>
          <a:r>
            <a:rPr lang="fr-FR" sz="1000" b="1" i="0">
              <a:solidFill>
                <a:srgbClr val="0033CC"/>
              </a:solidFill>
              <a:latin typeface="Century Gothic"/>
            </a:rPr>
            <a:t>Lot N°04 METALLERIE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236941</xdr:rowOff>
    </xdr:from>
    <xdr:to>
      <xdr:col>1</xdr:col>
      <xdr:colOff>0</xdr:colOff>
      <xdr:row>0</xdr:row>
      <xdr:rowOff>467407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941"/>
          <a:ext cx="19" cy="6"/>
        </a:xfrm>
        <a:prstGeom prst="rect">
          <a:avLst/>
        </a:prstGeom>
      </xdr:spPr>
    </xdr:pic>
    <xdr:clientData/>
  </xdr:twoCellAnchor>
  <xdr:twoCellAnchor editAs="absolute">
    <xdr:from>
      <xdr:col>3</xdr:col>
      <xdr:colOff>612000</xdr:colOff>
      <xdr:row>0</xdr:row>
      <xdr:rowOff>31304</xdr:rowOff>
    </xdr:from>
    <xdr:to>
      <xdr:col>5</xdr:col>
      <xdr:colOff>792000</xdr:colOff>
      <xdr:row>0</xdr:row>
      <xdr:rowOff>641739</xdr:rowOff>
    </xdr:to>
    <xdr:sp macro="" textlink="">
      <xdr:nvSpPr>
        <xdr:cNvPr id="5" name="Forme3"/>
        <xdr:cNvSpPr/>
      </xdr:nvSpPr>
      <xdr:spPr>
        <a:xfrm>
          <a:off x="4695652" y="31304"/>
          <a:ext cx="1627826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CC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007F3F"/>
              </a:solidFill>
              <a:latin typeface="Century Gothic"/>
            </a:rPr>
            <a:t>18/12/2025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549163</xdr:rowOff>
    </xdr:from>
    <xdr:to>
      <xdr:col>5</xdr:col>
      <xdr:colOff>756000</xdr:colOff>
      <xdr:row>0</xdr:row>
      <xdr:rowOff>549163</xdr:rowOff>
    </xdr:to>
    <xdr:cxnSp macro="">
      <xdr:nvCxnSpPr>
        <xdr:cNvPr id="6" name="Forme4"/>
        <xdr:cNvCxnSpPr/>
      </xdr:nvCxnSpPr>
      <xdr:spPr>
        <a:xfrm>
          <a:off x="827700" y="549163"/>
          <a:ext cx="543375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73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8" customHeight="1" x14ac:dyDescent="0.25">
      <c r="A1" s="52"/>
      <c r="B1" s="53"/>
      <c r="C1" s="53"/>
      <c r="D1" s="53"/>
      <c r="E1" s="53"/>
      <c r="F1" s="54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0.2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12"/>
      <c r="D7" s="12"/>
      <c r="E7" s="12"/>
      <c r="F7" s="13"/>
      <c r="ZY7" t="s">
        <v>15</v>
      </c>
      <c r="ZZ7" s="14"/>
    </row>
    <row r="8" spans="1:702" ht="28.5" x14ac:dyDescent="0.25">
      <c r="A8" s="21" t="s">
        <v>16</v>
      </c>
      <c r="B8" s="22" t="s">
        <v>17</v>
      </c>
      <c r="C8" s="23" t="s">
        <v>18</v>
      </c>
      <c r="D8" s="24"/>
      <c r="E8" s="25"/>
      <c r="F8" s="26">
        <f>ROUND(D8*E8,2)</f>
        <v>0</v>
      </c>
      <c r="ZY8" t="s">
        <v>19</v>
      </c>
      <c r="ZZ8" s="14" t="s">
        <v>20</v>
      </c>
    </row>
    <row r="9" spans="1:702" x14ac:dyDescent="0.25">
      <c r="A9" s="27"/>
      <c r="B9" s="28" t="s">
        <v>21</v>
      </c>
      <c r="C9" s="12"/>
      <c r="D9" s="12"/>
      <c r="E9" s="12"/>
      <c r="F9" s="13"/>
    </row>
    <row r="10" spans="1:702" x14ac:dyDescent="0.25">
      <c r="A10" s="27"/>
      <c r="B10" s="29" t="s">
        <v>22</v>
      </c>
      <c r="C10" s="12"/>
      <c r="D10" s="12"/>
      <c r="E10" s="12"/>
      <c r="F10" s="13"/>
    </row>
    <row r="11" spans="1:702" x14ac:dyDescent="0.25">
      <c r="A11" s="30"/>
      <c r="B11" s="31"/>
      <c r="C11" s="12"/>
      <c r="D11" s="12"/>
      <c r="E11" s="12"/>
      <c r="F11" s="13"/>
    </row>
    <row r="12" spans="1:702" x14ac:dyDescent="0.25">
      <c r="A12" s="32"/>
      <c r="B12" s="33" t="s">
        <v>23</v>
      </c>
      <c r="C12" s="12"/>
      <c r="D12" s="12"/>
      <c r="E12" s="12"/>
      <c r="F12" s="34">
        <f>SUBTOTAL(109,F7:F11)</f>
        <v>0</v>
      </c>
      <c r="ZY12" t="s">
        <v>24</v>
      </c>
    </row>
    <row r="13" spans="1:702" x14ac:dyDescent="0.25">
      <c r="A13" s="35"/>
      <c r="B13" s="36" t="s">
        <v>25</v>
      </c>
      <c r="C13" s="12"/>
      <c r="D13" s="12"/>
      <c r="E13" s="12"/>
      <c r="F13" s="37">
        <f>SUBTOTAL(109,F6:F12)</f>
        <v>0</v>
      </c>
      <c r="G13" s="38"/>
      <c r="ZY13" t="s">
        <v>26</v>
      </c>
    </row>
    <row r="14" spans="1:702" x14ac:dyDescent="0.25">
      <c r="A14" s="39"/>
      <c r="B14" s="40"/>
      <c r="C14" s="12"/>
      <c r="D14" s="12"/>
      <c r="E14" s="12"/>
      <c r="F14" s="9"/>
    </row>
    <row r="15" spans="1:702" x14ac:dyDescent="0.25">
      <c r="A15" s="15" t="s">
        <v>27</v>
      </c>
      <c r="B15" s="16" t="s">
        <v>28</v>
      </c>
      <c r="C15" s="12"/>
      <c r="D15" s="12"/>
      <c r="E15" s="12"/>
      <c r="F15" s="13"/>
      <c r="ZY15" t="s">
        <v>29</v>
      </c>
      <c r="ZZ15" s="14"/>
    </row>
    <row r="16" spans="1:702" x14ac:dyDescent="0.25">
      <c r="A16" s="17" t="s">
        <v>30</v>
      </c>
      <c r="B16" s="18" t="s">
        <v>31</v>
      </c>
      <c r="C16" s="12"/>
      <c r="D16" s="12"/>
      <c r="E16" s="12"/>
      <c r="F16" s="13"/>
      <c r="ZY16" t="s">
        <v>32</v>
      </c>
      <c r="ZZ16" s="14"/>
    </row>
    <row r="17" spans="1:702" x14ac:dyDescent="0.25">
      <c r="A17" s="19" t="s">
        <v>33</v>
      </c>
      <c r="B17" s="20" t="s">
        <v>34</v>
      </c>
      <c r="C17" s="12"/>
      <c r="D17" s="12"/>
      <c r="E17" s="12"/>
      <c r="F17" s="13"/>
      <c r="ZY17" t="s">
        <v>35</v>
      </c>
      <c r="ZZ17" s="14"/>
    </row>
    <row r="18" spans="1:702" x14ac:dyDescent="0.25">
      <c r="A18" s="21" t="s">
        <v>36</v>
      </c>
      <c r="B18" s="22" t="s">
        <v>37</v>
      </c>
      <c r="C18" s="23" t="s">
        <v>38</v>
      </c>
      <c r="D18" s="25"/>
      <c r="E18" s="25"/>
      <c r="F18" s="26">
        <f>ROUND(D18*E18,2)</f>
        <v>0</v>
      </c>
      <c r="ZY18" t="s">
        <v>39</v>
      </c>
      <c r="ZZ18" s="14" t="s">
        <v>40</v>
      </c>
    </row>
    <row r="19" spans="1:702" x14ac:dyDescent="0.25">
      <c r="A19" s="27"/>
      <c r="B19" s="28" t="s">
        <v>41</v>
      </c>
      <c r="C19" s="12"/>
      <c r="D19" s="12"/>
      <c r="E19" s="12"/>
      <c r="F19" s="13"/>
    </row>
    <row r="20" spans="1:702" x14ac:dyDescent="0.25">
      <c r="A20" s="27"/>
      <c r="B20" s="29" t="s">
        <v>42</v>
      </c>
      <c r="C20" s="12"/>
      <c r="D20" s="12"/>
      <c r="E20" s="12"/>
      <c r="F20" s="13"/>
    </row>
    <row r="21" spans="1:702" x14ac:dyDescent="0.25">
      <c r="A21" s="30"/>
      <c r="B21" s="31"/>
      <c r="C21" s="12"/>
      <c r="D21" s="12"/>
      <c r="E21" s="12"/>
      <c r="F21" s="13"/>
    </row>
    <row r="22" spans="1:702" x14ac:dyDescent="0.25">
      <c r="A22" s="32"/>
      <c r="B22" s="33" t="s">
        <v>43</v>
      </c>
      <c r="C22" s="12"/>
      <c r="D22" s="12"/>
      <c r="E22" s="12"/>
      <c r="F22" s="41">
        <f>SUBTOTAL(109,F17:F21)</f>
        <v>0</v>
      </c>
      <c r="ZY22" t="s">
        <v>44</v>
      </c>
    </row>
    <row r="23" spans="1:702" x14ac:dyDescent="0.25">
      <c r="A23" s="39"/>
      <c r="B23" s="40"/>
      <c r="C23" s="12"/>
      <c r="D23" s="12"/>
      <c r="E23" s="12"/>
      <c r="F23" s="13"/>
    </row>
    <row r="24" spans="1:702" x14ac:dyDescent="0.25">
      <c r="A24" s="17" t="s">
        <v>45</v>
      </c>
      <c r="B24" s="18" t="s">
        <v>46</v>
      </c>
      <c r="C24" s="12"/>
      <c r="D24" s="12"/>
      <c r="E24" s="12"/>
      <c r="F24" s="13"/>
      <c r="ZY24" t="s">
        <v>47</v>
      </c>
      <c r="ZZ24" s="14"/>
    </row>
    <row r="25" spans="1:702" x14ac:dyDescent="0.25">
      <c r="A25" s="19" t="s">
        <v>48</v>
      </c>
      <c r="B25" s="20" t="s">
        <v>49</v>
      </c>
      <c r="C25" s="12"/>
      <c r="D25" s="12"/>
      <c r="E25" s="12"/>
      <c r="F25" s="13"/>
      <c r="ZY25" t="s">
        <v>50</v>
      </c>
      <c r="ZZ25" s="14"/>
    </row>
    <row r="26" spans="1:702" ht="28.5" x14ac:dyDescent="0.25">
      <c r="A26" s="21" t="s">
        <v>51</v>
      </c>
      <c r="B26" s="22" t="s">
        <v>52</v>
      </c>
      <c r="C26" s="23" t="s">
        <v>53</v>
      </c>
      <c r="D26" s="25"/>
      <c r="E26" s="25"/>
      <c r="F26" s="26">
        <f>ROUND(D26*E26,2)</f>
        <v>0</v>
      </c>
      <c r="ZY26" t="s">
        <v>54</v>
      </c>
      <c r="ZZ26" s="14" t="s">
        <v>55</v>
      </c>
    </row>
    <row r="27" spans="1:702" x14ac:dyDescent="0.25">
      <c r="A27" s="27"/>
      <c r="B27" s="28" t="s">
        <v>56</v>
      </c>
      <c r="C27" s="12"/>
      <c r="D27" s="12"/>
      <c r="E27" s="12"/>
      <c r="F27" s="13"/>
    </row>
    <row r="28" spans="1:702" x14ac:dyDescent="0.25">
      <c r="A28" s="27"/>
      <c r="B28" s="29" t="s">
        <v>57</v>
      </c>
      <c r="C28" s="12"/>
      <c r="D28" s="12"/>
      <c r="E28" s="12"/>
      <c r="F28" s="13"/>
    </row>
    <row r="29" spans="1:702" ht="28.5" x14ac:dyDescent="0.25">
      <c r="A29" s="21" t="s">
        <v>58</v>
      </c>
      <c r="B29" s="22" t="s">
        <v>59</v>
      </c>
      <c r="C29" s="23" t="s">
        <v>60</v>
      </c>
      <c r="D29" s="25"/>
      <c r="E29" s="25"/>
      <c r="F29" s="26">
        <f>ROUND(D29*E29,2)</f>
        <v>0</v>
      </c>
      <c r="ZY29" t="s">
        <v>61</v>
      </c>
      <c r="ZZ29" s="14" t="s">
        <v>62</v>
      </c>
    </row>
    <row r="30" spans="1:702" x14ac:dyDescent="0.25">
      <c r="A30" s="27"/>
      <c r="B30" s="28" t="s">
        <v>63</v>
      </c>
      <c r="C30" s="12"/>
      <c r="D30" s="12"/>
      <c r="E30" s="12"/>
      <c r="F30" s="13"/>
    </row>
    <row r="31" spans="1:702" x14ac:dyDescent="0.25">
      <c r="A31" s="27"/>
      <c r="B31" s="29" t="s">
        <v>64</v>
      </c>
      <c r="C31" s="12"/>
      <c r="D31" s="12"/>
      <c r="E31" s="12"/>
      <c r="F31" s="13"/>
    </row>
    <row r="32" spans="1:702" ht="25.5" x14ac:dyDescent="0.25">
      <c r="A32" s="27"/>
      <c r="B32" s="29" t="s">
        <v>65</v>
      </c>
      <c r="C32" s="12"/>
      <c r="D32" s="12"/>
      <c r="E32" s="12"/>
      <c r="F32" s="13"/>
    </row>
    <row r="33" spans="1:702" x14ac:dyDescent="0.25">
      <c r="A33" s="30"/>
      <c r="B33" s="31"/>
      <c r="C33" s="12"/>
      <c r="D33" s="12"/>
      <c r="E33" s="12"/>
      <c r="F33" s="13"/>
    </row>
    <row r="34" spans="1:702" x14ac:dyDescent="0.25">
      <c r="A34" s="32"/>
      <c r="B34" s="33" t="s">
        <v>66</v>
      </c>
      <c r="C34" s="12"/>
      <c r="D34" s="12"/>
      <c r="E34" s="12"/>
      <c r="F34" s="41">
        <f>SUBTOTAL(109,F25:F33)</f>
        <v>0</v>
      </c>
      <c r="ZY34" t="s">
        <v>67</v>
      </c>
    </row>
    <row r="35" spans="1:702" x14ac:dyDescent="0.25">
      <c r="A35" s="39"/>
      <c r="B35" s="40"/>
      <c r="C35" s="12"/>
      <c r="D35" s="12"/>
      <c r="E35" s="12"/>
      <c r="F35" s="13"/>
    </row>
    <row r="36" spans="1:702" x14ac:dyDescent="0.25">
      <c r="A36" s="17" t="s">
        <v>68</v>
      </c>
      <c r="B36" s="18" t="s">
        <v>69</v>
      </c>
      <c r="C36" s="12"/>
      <c r="D36" s="12"/>
      <c r="E36" s="12"/>
      <c r="F36" s="13"/>
      <c r="ZY36" t="s">
        <v>70</v>
      </c>
      <c r="ZZ36" s="14"/>
    </row>
    <row r="37" spans="1:702" x14ac:dyDescent="0.25">
      <c r="A37" s="42" t="s">
        <v>71</v>
      </c>
      <c r="B37" s="43" t="s">
        <v>72</v>
      </c>
      <c r="C37" s="23" t="s">
        <v>73</v>
      </c>
      <c r="D37" s="25"/>
      <c r="E37" s="25"/>
      <c r="F37" s="26">
        <f>ROUND(D37*E37,2)</f>
        <v>0</v>
      </c>
      <c r="ZY37" t="s">
        <v>74</v>
      </c>
      <c r="ZZ37" s="14" t="s">
        <v>75</v>
      </c>
    </row>
    <row r="38" spans="1:702" x14ac:dyDescent="0.25">
      <c r="A38" s="27"/>
      <c r="B38" s="28" t="s">
        <v>76</v>
      </c>
      <c r="C38" s="12"/>
      <c r="D38" s="12"/>
      <c r="E38" s="12"/>
      <c r="F38" s="13"/>
    </row>
    <row r="39" spans="1:702" ht="25.5" x14ac:dyDescent="0.25">
      <c r="A39" s="27"/>
      <c r="B39" s="29" t="s">
        <v>77</v>
      </c>
      <c r="C39" s="12"/>
      <c r="D39" s="12"/>
      <c r="E39" s="12"/>
      <c r="F39" s="13"/>
    </row>
    <row r="40" spans="1:702" x14ac:dyDescent="0.25">
      <c r="A40" s="21" t="s">
        <v>78</v>
      </c>
      <c r="B40" s="22" t="s">
        <v>79</v>
      </c>
      <c r="C40" s="23" t="s">
        <v>80</v>
      </c>
      <c r="D40" s="25"/>
      <c r="E40" s="25"/>
      <c r="F40" s="26">
        <f>ROUND(D40*E40,2)</f>
        <v>0</v>
      </c>
      <c r="ZY40" t="s">
        <v>81</v>
      </c>
      <c r="ZZ40" s="14" t="s">
        <v>82</v>
      </c>
    </row>
    <row r="41" spans="1:702" x14ac:dyDescent="0.25">
      <c r="A41" s="27"/>
      <c r="B41" s="28" t="s">
        <v>83</v>
      </c>
      <c r="C41" s="12"/>
      <c r="D41" s="12"/>
      <c r="E41" s="12"/>
      <c r="F41" s="13"/>
    </row>
    <row r="42" spans="1:702" ht="25.5" x14ac:dyDescent="0.25">
      <c r="A42" s="27"/>
      <c r="B42" s="29" t="s">
        <v>84</v>
      </c>
      <c r="C42" s="12"/>
      <c r="D42" s="12"/>
      <c r="E42" s="12"/>
      <c r="F42" s="13"/>
    </row>
    <row r="43" spans="1:702" x14ac:dyDescent="0.25">
      <c r="A43" s="27"/>
      <c r="B43" s="29"/>
      <c r="C43" s="12"/>
      <c r="D43" s="12"/>
      <c r="E43" s="12"/>
      <c r="F43" s="13"/>
    </row>
    <row r="44" spans="1:702" x14ac:dyDescent="0.25">
      <c r="A44" s="21" t="s">
        <v>85</v>
      </c>
      <c r="B44" s="22" t="s">
        <v>86</v>
      </c>
      <c r="C44" s="23" t="s">
        <v>87</v>
      </c>
      <c r="D44" s="25"/>
      <c r="E44" s="25"/>
      <c r="F44" s="26">
        <f>ROUND(D44*E44,2)</f>
        <v>0</v>
      </c>
      <c r="ZY44" t="s">
        <v>88</v>
      </c>
      <c r="ZZ44" s="14" t="s">
        <v>89</v>
      </c>
    </row>
    <row r="45" spans="1:702" x14ac:dyDescent="0.25">
      <c r="A45" s="27"/>
      <c r="B45" s="28" t="s">
        <v>90</v>
      </c>
      <c r="C45" s="12"/>
      <c r="D45" s="12"/>
      <c r="E45" s="12"/>
      <c r="F45" s="13"/>
    </row>
    <row r="46" spans="1:702" x14ac:dyDescent="0.25">
      <c r="A46" s="27"/>
      <c r="B46" s="29" t="s">
        <v>91</v>
      </c>
      <c r="C46" s="12"/>
      <c r="D46" s="12"/>
      <c r="E46" s="12"/>
      <c r="F46" s="13"/>
    </row>
    <row r="47" spans="1:702" x14ac:dyDescent="0.25">
      <c r="A47" s="30"/>
      <c r="B47" s="31"/>
      <c r="C47" s="12"/>
      <c r="D47" s="12"/>
      <c r="E47" s="12"/>
      <c r="F47" s="13"/>
    </row>
    <row r="48" spans="1:702" x14ac:dyDescent="0.25">
      <c r="A48" s="32"/>
      <c r="B48" s="33" t="s">
        <v>92</v>
      </c>
      <c r="C48" s="12"/>
      <c r="D48" s="12"/>
      <c r="E48" s="12"/>
      <c r="F48" s="34">
        <f>SUBTOTAL(109,F37:F47)</f>
        <v>0</v>
      </c>
      <c r="ZY48" t="s">
        <v>93</v>
      </c>
    </row>
    <row r="49" spans="1:702" ht="30" x14ac:dyDescent="0.25">
      <c r="A49" s="35"/>
      <c r="B49" s="36" t="s">
        <v>94</v>
      </c>
      <c r="C49" s="12"/>
      <c r="D49" s="12"/>
      <c r="E49" s="12"/>
      <c r="F49" s="37">
        <f>SUBTOTAL(109,F16:F48)</f>
        <v>0</v>
      </c>
      <c r="G49" s="38"/>
      <c r="ZY49" t="s">
        <v>95</v>
      </c>
    </row>
    <row r="50" spans="1:702" x14ac:dyDescent="0.25">
      <c r="A50" s="39"/>
      <c r="B50" s="40"/>
      <c r="C50" s="12"/>
      <c r="D50" s="12"/>
      <c r="E50" s="12"/>
      <c r="F50" s="9"/>
    </row>
    <row r="51" spans="1:702" x14ac:dyDescent="0.25">
      <c r="A51" s="15" t="s">
        <v>96</v>
      </c>
      <c r="B51" s="16" t="s">
        <v>97</v>
      </c>
      <c r="C51" s="12"/>
      <c r="D51" s="12"/>
      <c r="E51" s="12"/>
      <c r="F51" s="13"/>
      <c r="ZY51" t="s">
        <v>98</v>
      </c>
      <c r="ZZ51" s="14"/>
    </row>
    <row r="52" spans="1:702" x14ac:dyDescent="0.25">
      <c r="A52" s="17" t="s">
        <v>99</v>
      </c>
      <c r="B52" s="18" t="s">
        <v>100</v>
      </c>
      <c r="C52" s="12"/>
      <c r="D52" s="12"/>
      <c r="E52" s="12"/>
      <c r="F52" s="13"/>
      <c r="ZY52" t="s">
        <v>101</v>
      </c>
      <c r="ZZ52" s="14"/>
    </row>
    <row r="53" spans="1:702" x14ac:dyDescent="0.25">
      <c r="A53" s="42" t="s">
        <v>102</v>
      </c>
      <c r="B53" s="43" t="s">
        <v>103</v>
      </c>
      <c r="C53" s="23" t="s">
        <v>104</v>
      </c>
      <c r="D53" s="24"/>
      <c r="E53" s="25"/>
      <c r="F53" s="26">
        <f>ROUND(D53*E53,2)</f>
        <v>0</v>
      </c>
      <c r="ZY53" t="s">
        <v>105</v>
      </c>
      <c r="ZZ53" s="14" t="s">
        <v>106</v>
      </c>
    </row>
    <row r="54" spans="1:702" x14ac:dyDescent="0.25">
      <c r="A54" s="27"/>
      <c r="B54" s="28" t="s">
        <v>107</v>
      </c>
      <c r="C54" s="12"/>
      <c r="D54" s="12"/>
      <c r="E54" s="12"/>
      <c r="F54" s="13"/>
    </row>
    <row r="55" spans="1:702" x14ac:dyDescent="0.25">
      <c r="A55" s="27"/>
      <c r="B55" s="29" t="s">
        <v>108</v>
      </c>
      <c r="C55" s="12"/>
      <c r="D55" s="12"/>
      <c r="E55" s="12"/>
      <c r="F55" s="13"/>
    </row>
    <row r="56" spans="1:702" x14ac:dyDescent="0.25">
      <c r="A56" s="30"/>
      <c r="B56" s="31"/>
      <c r="C56" s="12"/>
      <c r="D56" s="12"/>
      <c r="E56" s="12"/>
      <c r="F56" s="13"/>
    </row>
    <row r="57" spans="1:702" x14ac:dyDescent="0.25">
      <c r="A57" s="32"/>
      <c r="B57" s="33" t="s">
        <v>109</v>
      </c>
      <c r="C57" s="12"/>
      <c r="D57" s="12"/>
      <c r="E57" s="12"/>
      <c r="F57" s="41">
        <f>SUBTOTAL(109,F53:F56)</f>
        <v>0</v>
      </c>
      <c r="ZY57" t="s">
        <v>110</v>
      </c>
    </row>
    <row r="58" spans="1:702" x14ac:dyDescent="0.25">
      <c r="A58" s="39"/>
      <c r="B58" s="40"/>
      <c r="C58" s="12"/>
      <c r="D58" s="12"/>
      <c r="E58" s="12"/>
      <c r="F58" s="13"/>
    </row>
    <row r="59" spans="1:702" x14ac:dyDescent="0.25">
      <c r="A59" s="17" t="s">
        <v>111</v>
      </c>
      <c r="B59" s="18" t="s">
        <v>112</v>
      </c>
      <c r="C59" s="12"/>
      <c r="D59" s="12"/>
      <c r="E59" s="12"/>
      <c r="F59" s="13"/>
      <c r="ZY59" t="s">
        <v>113</v>
      </c>
      <c r="ZZ59" s="14"/>
    </row>
    <row r="60" spans="1:702" ht="28.5" x14ac:dyDescent="0.25">
      <c r="A60" s="42" t="s">
        <v>114</v>
      </c>
      <c r="B60" s="43" t="s">
        <v>115</v>
      </c>
      <c r="C60" s="23" t="s">
        <v>116</v>
      </c>
      <c r="D60" s="24"/>
      <c r="E60" s="25"/>
      <c r="F60" s="26">
        <f>ROUND(D60*E60,2)</f>
        <v>0</v>
      </c>
      <c r="ZY60" t="s">
        <v>117</v>
      </c>
      <c r="ZZ60" s="14" t="s">
        <v>118</v>
      </c>
    </row>
    <row r="61" spans="1:702" x14ac:dyDescent="0.25">
      <c r="A61" s="27"/>
      <c r="B61" s="28" t="s">
        <v>119</v>
      </c>
      <c r="C61" s="12"/>
      <c r="D61" s="12"/>
      <c r="E61" s="12"/>
      <c r="F61" s="13"/>
    </row>
    <row r="62" spans="1:702" x14ac:dyDescent="0.25">
      <c r="A62" s="27"/>
      <c r="B62" s="29" t="s">
        <v>120</v>
      </c>
      <c r="C62" s="12"/>
      <c r="D62" s="12"/>
      <c r="E62" s="12"/>
      <c r="F62" s="13"/>
    </row>
    <row r="63" spans="1:702" x14ac:dyDescent="0.25">
      <c r="A63" s="30"/>
      <c r="B63" s="31"/>
      <c r="C63" s="12"/>
      <c r="D63" s="12"/>
      <c r="E63" s="12"/>
      <c r="F63" s="13"/>
    </row>
    <row r="64" spans="1:702" x14ac:dyDescent="0.25">
      <c r="A64" s="32"/>
      <c r="B64" s="33" t="s">
        <v>121</v>
      </c>
      <c r="C64" s="12"/>
      <c r="D64" s="12"/>
      <c r="E64" s="12"/>
      <c r="F64" s="34">
        <f>SUBTOTAL(109,F60:F63)</f>
        <v>0</v>
      </c>
      <c r="ZY64" t="s">
        <v>122</v>
      </c>
    </row>
    <row r="65" spans="1:701" x14ac:dyDescent="0.25">
      <c r="A65" s="35"/>
      <c r="B65" s="36" t="s">
        <v>123</v>
      </c>
      <c r="C65" s="12"/>
      <c r="D65" s="12"/>
      <c r="E65" s="12"/>
      <c r="F65" s="37">
        <f>SUBTOTAL(109,F52:F64)</f>
        <v>0</v>
      </c>
      <c r="G65" s="38"/>
      <c r="ZY65" t="s">
        <v>124</v>
      </c>
    </row>
    <row r="66" spans="1:701" x14ac:dyDescent="0.25">
      <c r="A66" s="44"/>
      <c r="B66" s="7"/>
      <c r="C66" s="12"/>
      <c r="D66" s="12"/>
      <c r="E66" s="12"/>
      <c r="F66" s="9"/>
    </row>
    <row r="67" spans="1:701" x14ac:dyDescent="0.25">
      <c r="A67" s="30"/>
      <c r="B67" s="45"/>
      <c r="C67" s="46"/>
      <c r="D67" s="46"/>
      <c r="E67" s="46"/>
      <c r="F67" s="47"/>
    </row>
    <row r="68" spans="1:701" x14ac:dyDescent="0.25">
      <c r="A68" s="48"/>
      <c r="B68" s="48"/>
      <c r="C68" s="48"/>
      <c r="D68" s="48"/>
      <c r="E68" s="48"/>
      <c r="F68" s="48"/>
    </row>
    <row r="69" spans="1:701" x14ac:dyDescent="0.25">
      <c r="B69" s="49" t="s">
        <v>125</v>
      </c>
      <c r="F69" s="50">
        <f>SUBTOTAL(109,F4:F67)</f>
        <v>0</v>
      </c>
      <c r="ZY69" t="s">
        <v>126</v>
      </c>
    </row>
    <row r="70" spans="1:701" x14ac:dyDescent="0.25">
      <c r="A70" s="51">
        <v>20</v>
      </c>
      <c r="B70" s="49" t="str">
        <f>CONCATENATE("Montant TVA (",A70,"%)")</f>
        <v>Montant TVA (20%)</v>
      </c>
      <c r="F70" s="50">
        <f>(F69*A70)/100</f>
        <v>0</v>
      </c>
      <c r="ZY70" t="s">
        <v>127</v>
      </c>
    </row>
    <row r="71" spans="1:701" x14ac:dyDescent="0.25">
      <c r="B71" s="49" t="s">
        <v>128</v>
      </c>
      <c r="F71" s="50">
        <f>F69+F70</f>
        <v>0</v>
      </c>
      <c r="ZY71" t="s">
        <v>129</v>
      </c>
    </row>
    <row r="72" spans="1:701" x14ac:dyDescent="0.25">
      <c r="F72" s="50"/>
    </row>
    <row r="73" spans="1:701" x14ac:dyDescent="0.25">
      <c r="F73" s="50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METALLERIE</vt:lpstr>
      <vt:lpstr>'Lot N°04 METALLERIE'!Impression_des_titres</vt:lpstr>
      <vt:lpstr>'Lot N°04 METALLERIE'!Zone_d_impression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2025-12-18T06:41:27Z</dcterms:created>
  <dcterms:modified xsi:type="dcterms:W3CDTF">2025-12-18T06:42:47Z</dcterms:modified>
</cp:coreProperties>
</file>